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ai-ayaka\Desktop\"/>
    </mc:Choice>
  </mc:AlternateContent>
  <xr:revisionPtr revIDLastSave="0" documentId="8_{4699EEB6-2B7B-4070-B0FB-4EFF48387759}" xr6:coauthVersionLast="47" xr6:coauthVersionMax="47" xr10:uidLastSave="{00000000-0000-0000-0000-000000000000}"/>
  <bookViews>
    <workbookView xWindow="28680" yWindow="-120" windowWidth="29040" windowHeight="15840" xr2:uid="{DA232F68-F56F-4628-8AB9-4260B46A47CC}"/>
  </bookViews>
  <sheets>
    <sheet name="年次予算計画作成の基本_2_3" sheetId="1" r:id="rId1"/>
  </sheets>
  <externalReferences>
    <externalReference r:id="rId2"/>
    <externalReference r:id="rId3"/>
  </externalReferences>
  <definedNames>
    <definedName name="_Key1" hidden="1">#REF!</definedName>
    <definedName name="_Order1" hidden="1">1</definedName>
    <definedName name="_Sort" hidden="1">#REF!</definedName>
    <definedName name="②">#REF!</definedName>
    <definedName name="ｃｖ">#REF!</definedName>
    <definedName name="ｄ">#REF!</definedName>
    <definedName name="dci">#REF!</definedName>
    <definedName name="ddc">#REF!</definedName>
    <definedName name="dfs">#REF!</definedName>
    <definedName name="dgh">#REF!</definedName>
    <definedName name="e">#REF!</definedName>
    <definedName name="EDIT_AREA">'[2]891'!$B$5:$C$14,'[2]891'!$B$16:$C$39,'[2]891'!$F$5:$G$14,'[2]891'!$F$16:$G$39</definedName>
    <definedName name="ee">#REF!</definedName>
    <definedName name="fgh">#REF!</definedName>
    <definedName name="ht">#REF!</definedName>
    <definedName name="ｊｊ">#REF!</definedName>
    <definedName name="kk">#REF!</definedName>
    <definedName name="MF印税">#REF!</definedName>
    <definedName name="p_name">#REF!</definedName>
    <definedName name="pci">#REF!</definedName>
    <definedName name="pp">#REF!</definedName>
    <definedName name="qq">#REF!</definedName>
    <definedName name="qqw">#REF!</definedName>
    <definedName name="rr">#REF!</definedName>
    <definedName name="rre">#REF!</definedName>
    <definedName name="ｓ">#REF!</definedName>
    <definedName name="sakura">#REF!</definedName>
    <definedName name="sakura3">#REF!</definedName>
    <definedName name="sakuraw">#REF!</definedName>
    <definedName name="tryj">#REF!</definedName>
    <definedName name="vv">#REF!</definedName>
    <definedName name="ｗ">#REF!</definedName>
    <definedName name="wwq">#REF!</definedName>
    <definedName name="ｘｃ">#REF!</definedName>
    <definedName name="ｘｃｚｖ">#REF!</definedName>
    <definedName name="ｘｚｘｖ">#REF!</definedName>
    <definedName name="ｚｘ">#REF!</definedName>
    <definedName name="ｚｚ">#REF!</definedName>
    <definedName name="え">#REF!</definedName>
    <definedName name="コンテンツ平均額">#REF!</definedName>
    <definedName name="サクラ大戦">#REF!</definedName>
    <definedName name="サクラ大戦２">#REF!</definedName>
    <definedName name="セガロイヤリティ">#REF!</definedName>
    <definedName name="レベニューシェア率">#REF!</definedName>
    <definedName name="印税">#REF!</definedName>
    <definedName name="卸値">#REF!</definedName>
    <definedName name="楽曲ＤＬ許可数">#REF!</definedName>
    <definedName name="掛け率">#REF!</definedName>
    <definedName name="工程表">#REF!</definedName>
    <definedName name="収支計算表">#REF!</definedName>
    <definedName name="人件費月額">#REF!</definedName>
    <definedName name="総製造単価">#REF!</definedName>
    <definedName name="定価">#REF!</definedName>
    <definedName name="藤島先生印税">#REF!</definedName>
    <definedName name="内藤先生印税">#REF!</definedName>
    <definedName name="武人街">#REF!</definedName>
    <definedName name="北へ">#REF!</definedName>
    <definedName name="北へ①">#REF!</definedName>
    <definedName name="北へＤＤ②">#REF!</definedName>
    <definedName name="北へＤＤ③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1" l="1"/>
  <c r="Q33" i="1"/>
  <c r="R33" i="1" s="1"/>
  <c r="Q31" i="1"/>
  <c r="R31" i="1" s="1"/>
  <c r="Q30" i="1"/>
  <c r="R30" i="1" s="1"/>
  <c r="Q28" i="1"/>
  <c r="Q27" i="1"/>
  <c r="R27" i="1" s="1"/>
  <c r="P25" i="1"/>
  <c r="O25" i="1"/>
  <c r="N25" i="1"/>
  <c r="M25" i="1"/>
  <c r="L25" i="1"/>
  <c r="K25" i="1"/>
  <c r="J25" i="1"/>
  <c r="I25" i="1"/>
  <c r="H25" i="1"/>
  <c r="G25" i="1"/>
  <c r="F25" i="1"/>
  <c r="E25" i="1"/>
  <c r="Q25" i="1" s="1"/>
  <c r="R25" i="1" s="1"/>
  <c r="Q24" i="1"/>
  <c r="R24" i="1" s="1"/>
  <c r="Q23" i="1"/>
  <c r="R23" i="1" s="1"/>
  <c r="Q22" i="1"/>
  <c r="Q21" i="1"/>
  <c r="R21" i="1" s="1"/>
  <c r="Q20" i="1"/>
  <c r="R20" i="1" s="1"/>
  <c r="Q19" i="1"/>
  <c r="R19" i="1" s="1"/>
  <c r="Q18" i="1"/>
  <c r="R18" i="1" s="1"/>
  <c r="Q17" i="1"/>
  <c r="R17" i="1" s="1"/>
  <c r="Q16" i="1"/>
  <c r="L14" i="1"/>
  <c r="K14" i="1"/>
  <c r="E14" i="1"/>
  <c r="P13" i="1"/>
  <c r="P14" i="1" s="1"/>
  <c r="O13" i="1"/>
  <c r="O14" i="1" s="1"/>
  <c r="N13" i="1"/>
  <c r="N14" i="1" s="1"/>
  <c r="M13" i="1"/>
  <c r="M14" i="1" s="1"/>
  <c r="L13" i="1"/>
  <c r="K13" i="1"/>
  <c r="J13" i="1"/>
  <c r="J14" i="1" s="1"/>
  <c r="I13" i="1"/>
  <c r="I14" i="1" s="1"/>
  <c r="H13" i="1"/>
  <c r="H14" i="1" s="1"/>
  <c r="G13" i="1"/>
  <c r="G14" i="1" s="1"/>
  <c r="F13" i="1"/>
  <c r="F14" i="1" s="1"/>
  <c r="E13" i="1"/>
  <c r="Q13" i="1" s="1"/>
  <c r="R13" i="1" s="1"/>
  <c r="Q12" i="1"/>
  <c r="R12" i="1" s="1"/>
  <c r="Q11" i="1"/>
  <c r="R11" i="1" s="1"/>
  <c r="Q10" i="1"/>
  <c r="R28" i="1" s="1"/>
  <c r="P9" i="1"/>
  <c r="P15" i="1" s="1"/>
  <c r="P26" i="1" s="1"/>
  <c r="P29" i="1" s="1"/>
  <c r="P32" i="1" s="1"/>
  <c r="P34" i="1" s="1"/>
  <c r="O9" i="1"/>
  <c r="O15" i="1" s="1"/>
  <c r="O26" i="1" s="1"/>
  <c r="O29" i="1" s="1"/>
  <c r="O32" i="1" s="1"/>
  <c r="O34" i="1" s="1"/>
  <c r="J9" i="1"/>
  <c r="I9" i="1"/>
  <c r="P8" i="1"/>
  <c r="O8" i="1"/>
  <c r="N8" i="1"/>
  <c r="N9" i="1" s="1"/>
  <c r="N15" i="1" s="1"/>
  <c r="N26" i="1" s="1"/>
  <c r="N29" i="1" s="1"/>
  <c r="N32" i="1" s="1"/>
  <c r="N34" i="1" s="1"/>
  <c r="M8" i="1"/>
  <c r="M9" i="1" s="1"/>
  <c r="M15" i="1" s="1"/>
  <c r="M26" i="1" s="1"/>
  <c r="M29" i="1" s="1"/>
  <c r="M32" i="1" s="1"/>
  <c r="M34" i="1" s="1"/>
  <c r="L8" i="1"/>
  <c r="L9" i="1" s="1"/>
  <c r="L15" i="1" s="1"/>
  <c r="L26" i="1" s="1"/>
  <c r="L29" i="1" s="1"/>
  <c r="L32" i="1" s="1"/>
  <c r="L34" i="1" s="1"/>
  <c r="K8" i="1"/>
  <c r="K9" i="1" s="1"/>
  <c r="K15" i="1" s="1"/>
  <c r="K26" i="1" s="1"/>
  <c r="K29" i="1" s="1"/>
  <c r="K32" i="1" s="1"/>
  <c r="K34" i="1" s="1"/>
  <c r="J8" i="1"/>
  <c r="I8" i="1"/>
  <c r="H8" i="1"/>
  <c r="H9" i="1" s="1"/>
  <c r="G8" i="1"/>
  <c r="G9" i="1" s="1"/>
  <c r="F8" i="1"/>
  <c r="F9" i="1" s="1"/>
  <c r="E8" i="1"/>
  <c r="Q8" i="1" s="1"/>
  <c r="R8" i="1" s="1"/>
  <c r="Q7" i="1"/>
  <c r="R7" i="1" s="1"/>
  <c r="Q6" i="1"/>
  <c r="R6" i="1" s="1"/>
  <c r="Q5" i="1"/>
  <c r="Q9" i="1" s="1"/>
  <c r="R9" i="1" s="1"/>
  <c r="I15" i="1" l="1"/>
  <c r="I26" i="1" s="1"/>
  <c r="I29" i="1" s="1"/>
  <c r="I32" i="1" s="1"/>
  <c r="I34" i="1" s="1"/>
  <c r="F15" i="1"/>
  <c r="F26" i="1" s="1"/>
  <c r="F29" i="1" s="1"/>
  <c r="F32" i="1" s="1"/>
  <c r="F34" i="1" s="1"/>
  <c r="J15" i="1"/>
  <c r="J26" i="1" s="1"/>
  <c r="J29" i="1" s="1"/>
  <c r="J32" i="1" s="1"/>
  <c r="J34" i="1" s="1"/>
  <c r="H15" i="1"/>
  <c r="H26" i="1" s="1"/>
  <c r="H29" i="1" s="1"/>
  <c r="H32" i="1" s="1"/>
  <c r="H34" i="1" s="1"/>
  <c r="G15" i="1"/>
  <c r="G26" i="1" s="1"/>
  <c r="G29" i="1" s="1"/>
  <c r="G32" i="1" s="1"/>
  <c r="G34" i="1" s="1"/>
  <c r="R5" i="1"/>
  <c r="Q14" i="1"/>
  <c r="R14" i="1" s="1"/>
  <c r="E9" i="1"/>
  <c r="E15" i="1" s="1"/>
  <c r="R10" i="1"/>
  <c r="R16" i="1"/>
  <c r="R22" i="1"/>
  <c r="Q15" i="1" l="1"/>
  <c r="R15" i="1" s="1"/>
  <c r="E26" i="1"/>
  <c r="E29" i="1" l="1"/>
  <c r="Q26" i="1"/>
  <c r="R26" i="1" s="1"/>
  <c r="E32" i="1" l="1"/>
  <c r="Q29" i="1"/>
  <c r="R29" i="1" s="1"/>
  <c r="E34" i="1" l="1"/>
  <c r="Q34" i="1" s="1"/>
  <c r="R34" i="1" s="1"/>
  <c r="Q32" i="1"/>
  <c r="R32" i="1" s="1"/>
</calcChain>
</file>

<file path=xl/sharedStrings.xml><?xml version="1.0" encoding="utf-8"?>
<sst xmlns="http://schemas.openxmlformats.org/spreadsheetml/2006/main" count="64" uniqueCount="39">
  <si>
    <t>（例）新規事業を組み込んだ月次予算計画</t>
  </si>
  <si>
    <t>金額単位：千円</t>
    <rPh sb="0" eb="4">
      <t>キンガクタンイ</t>
    </rPh>
    <rPh sb="5" eb="7">
      <t>センエン</t>
    </rPh>
    <phoneticPr fontId="2"/>
  </si>
  <si>
    <t>n+1（月次予算計画）</t>
    <rPh sb="4" eb="6">
      <t>ゲツジ</t>
    </rPh>
    <rPh sb="6" eb="10">
      <t>ヨサンケイカク</t>
    </rPh>
    <phoneticPr fontId="2"/>
  </si>
  <si>
    <t>合計</t>
    <rPh sb="0" eb="2">
      <t>ゴウケイ</t>
    </rPh>
    <phoneticPr fontId="2"/>
  </si>
  <si>
    <t>〇月</t>
    <rPh sb="1" eb="2">
      <t>ガツ</t>
    </rPh>
    <phoneticPr fontId="2"/>
  </si>
  <si>
    <t>金額</t>
    <rPh sb="0" eb="2">
      <t>キンガク</t>
    </rPh>
    <phoneticPr fontId="2"/>
  </si>
  <si>
    <t>％</t>
    <phoneticPr fontId="2"/>
  </si>
  <si>
    <t>売上構成</t>
    <rPh sb="0" eb="2">
      <t>ウリアゲ</t>
    </rPh>
    <rPh sb="2" eb="4">
      <t>コウセイ</t>
    </rPh>
    <phoneticPr fontId="2"/>
  </si>
  <si>
    <t>A商品</t>
    <rPh sb="1" eb="3">
      <t>ショウヒン</t>
    </rPh>
    <phoneticPr fontId="2"/>
  </si>
  <si>
    <t>B商品</t>
    <rPh sb="1" eb="3">
      <t>ショウヒン</t>
    </rPh>
    <phoneticPr fontId="2"/>
  </si>
  <si>
    <t>C商品</t>
    <rPh sb="1" eb="3">
      <t>ショウヒン</t>
    </rPh>
    <phoneticPr fontId="2"/>
  </si>
  <si>
    <t>D事業</t>
    <rPh sb="1" eb="3">
      <t>ジギョウ</t>
    </rPh>
    <phoneticPr fontId="2"/>
  </si>
  <si>
    <t>変動費</t>
    <rPh sb="0" eb="3">
      <t>ヘンドウヒ</t>
    </rPh>
    <phoneticPr fontId="2"/>
  </si>
  <si>
    <t>変動費合計</t>
    <rPh sb="0" eb="3">
      <t>ヘンドウヒ</t>
    </rPh>
    <rPh sb="3" eb="5">
      <t>ゴウケイ</t>
    </rPh>
    <phoneticPr fontId="2"/>
  </si>
  <si>
    <t>限界利益</t>
    <rPh sb="0" eb="4">
      <t>ゲンカイリエキ</t>
    </rPh>
    <phoneticPr fontId="2"/>
  </si>
  <si>
    <t>固定費</t>
    <rPh sb="0" eb="3">
      <t>コテイヒ</t>
    </rPh>
    <phoneticPr fontId="2"/>
  </si>
  <si>
    <t>人件費</t>
    <rPh sb="0" eb="3">
      <t>ジンケンヒ</t>
    </rPh>
    <phoneticPr fontId="2"/>
  </si>
  <si>
    <t>法定福利費</t>
    <rPh sb="0" eb="2">
      <t>ホウテイ</t>
    </rPh>
    <rPh sb="2" eb="5">
      <t>フクリヒ</t>
    </rPh>
    <phoneticPr fontId="2"/>
  </si>
  <si>
    <t>地代</t>
    <rPh sb="0" eb="2">
      <t>チダイ</t>
    </rPh>
    <phoneticPr fontId="2"/>
  </si>
  <si>
    <t>広告費</t>
    <rPh sb="0" eb="3">
      <t>コウコクヒ</t>
    </rPh>
    <phoneticPr fontId="2"/>
  </si>
  <si>
    <t>販売手数料</t>
    <rPh sb="0" eb="5">
      <t>ハンバイテスウリョウ</t>
    </rPh>
    <phoneticPr fontId="2"/>
  </si>
  <si>
    <t>減価償却費</t>
    <rPh sb="0" eb="5">
      <t>ゲンカショウキャクヒ</t>
    </rPh>
    <phoneticPr fontId="2"/>
  </si>
  <si>
    <t>通信・交通費</t>
    <rPh sb="0" eb="2">
      <t>ツウシン</t>
    </rPh>
    <rPh sb="3" eb="6">
      <t>コウツウヒ</t>
    </rPh>
    <phoneticPr fontId="2"/>
  </si>
  <si>
    <t>光熱費</t>
    <rPh sb="0" eb="3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</si>
  <si>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</si>
  <si>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固定費合計</t>
    <rPh sb="0" eb="3">
      <t>コテイヒ</t>
    </rPh>
    <rPh sb="3" eb="5">
      <t>ゴウケイ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</si>
  <si>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</si>
  <si>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</si>
  <si>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営業外損益</t>
    <rPh sb="0" eb="5">
      <t>エイギョウガイソンエキ</t>
    </rPh>
    <phoneticPr fontId="2"/>
  </si>
  <si>
    <t>経常利益</t>
    <rPh sb="0" eb="4">
      <t>ケイジョウリエキ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</si>
  <si>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</si>
  <si>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4">
      <t>トクベツソンシツ</t>
    </rPh>
    <phoneticPr fontId="2"/>
  </si>
  <si>
    <t>税引前当期利益</t>
    <rPh sb="0" eb="2">
      <t>ゼイビキ</t>
    </rPh>
    <rPh sb="2" eb="3">
      <t>マエ</t>
    </rPh>
    <rPh sb="3" eb="5">
      <t>トウキ</t>
    </rPh>
    <rPh sb="5" eb="7">
      <t>リエキ</t>
    </rPh>
    <phoneticPr fontId="2"/>
  </si>
  <si>
    <t>法人税等</t>
    <rPh sb="0" eb="4">
      <t>ホウジンゼイトウ</t>
    </rPh>
    <phoneticPr fontId="2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</si>
  <si>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2"/>
  </si>
  <si>
    <t>人員数</t>
    <rPh sb="0" eb="3">
      <t>ジンインスウ</t>
    </rPh>
    <phoneticPr fontId="2"/>
  </si>
  <si>
    <t>8名</t>
    <rPh sb="1" eb="2">
      <t>メイ</t>
    </rPh>
    <phoneticPr fontId="2"/>
  </si>
  <si>
    <t>9名</t>
    <rPh sb="1" eb="2">
      <t>メイ</t>
    </rPh>
    <phoneticPr fontId="2"/>
  </si>
  <si>
    <t>11名</t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</si>
</sst>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3" x14ac:knownFonts="1">
    <font>
      <sz val="11"/>
      <color theme="1"/>
      <name val="游ゴシック"/>
      <family val="2"/>
      <charset val="128"/>
      <scheme val="minor"/>
    </font>
    <font>
      <b/>
      <sz val="10.5"/>
      <color theme="1"/>
      <name val="游ゴシック Light"/>
      <family val="3"/>
      <charset val="128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0" borderId="2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3" borderId="3" xfId="0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176" fontId="0" fillId="2" borderId="3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0" borderId="6" xfId="0" applyBorder="1" applyAlignment="1">
      <alignment vertical="center" wrapText="1"/>
    </xf>
    <xf numFmtId="0" fontId="0" fillId="4" borderId="3" xfId="0" applyFill="1" applyBorder="1">
      <alignment vertical="center"/>
    </xf>
    <xf numFmtId="176" fontId="0" fillId="4" borderId="3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an\anken\&#24357;&#29983;\3302289_%20&#12304;&#36039;&#37329;&#35519;&#36948;&#12490;&#12499;&#12305;&#36861;&#21152;&#35352;&#20107;&#25522;&#36617;_&#20104;&#31639;&#35336;&#30011;&#12539;&#20013;&#26399;&#32076;&#21942;&#35336;&#30011;&#20316;&#25104;\1_&#25351;&#31034;&#26360;&#39006;\&#12527;&#12452;&#12516;&#12540;&#12501;&#12524;&#12540;&#12512;\DL&#29992;%20202208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rd_mgm_server\sg007625\42kibp\&#20181;&#21069;&#20104;&#28204;&#20381;&#234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ヶ年数値計画作成（中期経営計画）の作成_2"/>
      <sheetName val="年次予算計画作成の基本_1"/>
      <sheetName val="年次予算計画作成の基本_2_1"/>
      <sheetName val="年次予算計画作成の基本_2_2"/>
      <sheetName val="年次予算計画作成の基本_2_3"/>
      <sheetName val="年次予算計画作成の基本_2_4"/>
    </sheetNames>
    <sheetDataSet>
      <sheetData sheetId="0"/>
      <sheetData sheetId="1"/>
      <sheetData sheetId="2"/>
      <sheetData sheetId="3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600</v>
          </cell>
          <cell r="I7">
            <v>600</v>
          </cell>
          <cell r="J7">
            <v>600</v>
          </cell>
          <cell r="K7">
            <v>900</v>
          </cell>
          <cell r="L7">
            <v>900</v>
          </cell>
          <cell r="M7">
            <v>900</v>
          </cell>
          <cell r="N7">
            <v>1500</v>
          </cell>
          <cell r="O7">
            <v>1500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230</v>
          </cell>
          <cell r="I10">
            <v>230</v>
          </cell>
          <cell r="J10">
            <v>230</v>
          </cell>
          <cell r="K10">
            <v>340</v>
          </cell>
          <cell r="L10">
            <v>340</v>
          </cell>
          <cell r="M10">
            <v>340</v>
          </cell>
          <cell r="N10">
            <v>550</v>
          </cell>
          <cell r="O10">
            <v>550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1期予想"/>
      <sheetName val="依頼案件"/>
      <sheetName val="計算の跡"/>
      <sheetName val="891"/>
      <sheetName val="集計表"/>
      <sheetName val="集計表 (2)"/>
      <sheetName val="12月末残高"/>
      <sheetName val="M04"/>
      <sheetName val="PICO2関連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5AC4-1F59-4D9F-9BD1-6703B97C56FA}">
  <dimension ref="C2:S35"/>
  <sheetViews>
    <sheetView tabSelected="1" workbookViewId="0">
      <selection activeCell="C3" sqref="C3:D4"/>
    </sheetView>
  </sheetViews>
  <sheetFormatPr defaultColWidth="8.69921875" defaultRowHeight="18" x14ac:dyDescent="0.45"/>
  <cols>
    <col min="1" max="3" width="8.69921875" style="2"/>
    <col min="4" max="4" width="13.69921875" style="2" customWidth="1"/>
    <col min="5" max="16384" width="8.69921875" style="2"/>
  </cols>
  <sheetData>
    <row r="2" spans="3:19" x14ac:dyDescent="0.45">
      <c r="C2" s="1" t="s">
        <v>0</v>
      </c>
      <c r="R2" s="3" t="s">
        <v>1</v>
      </c>
    </row>
    <row r="3" spans="3:19" x14ac:dyDescent="0.45">
      <c r="C3" s="4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 t="s">
        <v>3</v>
      </c>
      <c r="R3" s="8"/>
    </row>
    <row r="4" spans="3:19" x14ac:dyDescent="0.45">
      <c r="C4" s="9"/>
      <c r="D4" s="10"/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 t="s">
        <v>4</v>
      </c>
      <c r="O4" s="11" t="s">
        <v>4</v>
      </c>
      <c r="P4" s="11" t="s">
        <v>4</v>
      </c>
      <c r="Q4" s="12" t="s">
        <v>5</v>
      </c>
      <c r="R4" s="13" t="s">
        <v>6</v>
      </c>
    </row>
    <row r="5" spans="3:19" x14ac:dyDescent="0.45">
      <c r="C5" s="14" t="s">
        <v>7</v>
      </c>
      <c r="D5" s="15" t="s">
        <v>8</v>
      </c>
      <c r="E5" s="16">
        <v>3249</v>
      </c>
      <c r="F5" s="16">
        <v>2842.8750000000005</v>
      </c>
      <c r="G5" s="16">
        <v>4061.25</v>
      </c>
      <c r="H5" s="16">
        <v>3249</v>
      </c>
      <c r="I5" s="16">
        <v>3249</v>
      </c>
      <c r="J5" s="16">
        <v>3655.125</v>
      </c>
      <c r="K5" s="16">
        <v>3655.125</v>
      </c>
      <c r="L5" s="16">
        <v>2842.8750000000005</v>
      </c>
      <c r="M5" s="16">
        <v>3249</v>
      </c>
      <c r="N5" s="16">
        <v>3249</v>
      </c>
      <c r="O5" s="16">
        <v>3655.125</v>
      </c>
      <c r="P5" s="16">
        <v>3655.125</v>
      </c>
      <c r="Q5" s="16">
        <f>SUM(E5:P5)</f>
        <v>40612.5</v>
      </c>
      <c r="R5" s="17">
        <f>Q5/Q$10</f>
        <v>2</v>
      </c>
      <c r="S5" s="18"/>
    </row>
    <row r="6" spans="3:19" x14ac:dyDescent="0.45">
      <c r="C6" s="19"/>
      <c r="D6" s="15" t="s">
        <v>9</v>
      </c>
      <c r="E6" s="16">
        <v>2057.6999999999998</v>
      </c>
      <c r="F6" s="16">
        <v>1800.4875000000002</v>
      </c>
      <c r="G6" s="16">
        <v>2572.125</v>
      </c>
      <c r="H6" s="16">
        <v>2057.6999999999998</v>
      </c>
      <c r="I6" s="16">
        <v>2057.6999999999998</v>
      </c>
      <c r="J6" s="16">
        <v>2314.9124999999999</v>
      </c>
      <c r="K6" s="16">
        <v>2314.9124999999999</v>
      </c>
      <c r="L6" s="16">
        <v>1800.4875000000002</v>
      </c>
      <c r="M6" s="16">
        <v>2057.6999999999998</v>
      </c>
      <c r="N6" s="16">
        <v>2057.6999999999998</v>
      </c>
      <c r="O6" s="16">
        <v>2314.9124999999999</v>
      </c>
      <c r="P6" s="16">
        <v>2314.9124999999999</v>
      </c>
      <c r="Q6" s="16">
        <f t="shared" ref="Q6:Q34" si="0">SUM(E6:P6)</f>
        <v>25721.25</v>
      </c>
      <c r="R6" s="17">
        <f>Q6/Q$10</f>
        <v>1.2666666666666666</v>
      </c>
      <c r="S6" s="18"/>
    </row>
    <row r="7" spans="3:19" x14ac:dyDescent="0.45">
      <c r="C7" s="19"/>
      <c r="D7" s="15" t="s">
        <v>10</v>
      </c>
      <c r="E7" s="16">
        <v>5760</v>
      </c>
      <c r="F7" s="16">
        <v>5040.0000000000009</v>
      </c>
      <c r="G7" s="16">
        <v>7200</v>
      </c>
      <c r="H7" s="16">
        <v>5760</v>
      </c>
      <c r="I7" s="16">
        <v>5760</v>
      </c>
      <c r="J7" s="16">
        <v>6480</v>
      </c>
      <c r="K7" s="16">
        <v>6480</v>
      </c>
      <c r="L7" s="16">
        <v>5040.0000000000009</v>
      </c>
      <c r="M7" s="16">
        <v>5760</v>
      </c>
      <c r="N7" s="16">
        <v>5760</v>
      </c>
      <c r="O7" s="16">
        <v>6480</v>
      </c>
      <c r="P7" s="16">
        <v>6480</v>
      </c>
      <c r="Q7" s="16">
        <f t="shared" si="0"/>
        <v>72000</v>
      </c>
      <c r="R7" s="17">
        <f>Q7/Q$10</f>
        <v>3.5457063711911356</v>
      </c>
      <c r="S7" s="18"/>
    </row>
    <row r="8" spans="3:19" x14ac:dyDescent="0.45">
      <c r="C8" s="19"/>
      <c r="D8" s="20" t="s">
        <v>11</v>
      </c>
      <c r="E8" s="21">
        <f>[1]年次予算計画作成の基本_2_2!D7</f>
        <v>0</v>
      </c>
      <c r="F8" s="21">
        <f>[1]年次予算計画作成の基本_2_2!E7</f>
        <v>0</v>
      </c>
      <c r="G8" s="21">
        <f>[1]年次予算計画作成の基本_2_2!F7</f>
        <v>0</v>
      </c>
      <c r="H8" s="21">
        <f>[1]年次予算計画作成の基本_2_2!G7</f>
        <v>0</v>
      </c>
      <c r="I8" s="21">
        <f>[1]年次予算計画作成の基本_2_2!H7</f>
        <v>600</v>
      </c>
      <c r="J8" s="21">
        <f>[1]年次予算計画作成の基本_2_2!I7</f>
        <v>600</v>
      </c>
      <c r="K8" s="21">
        <f>[1]年次予算計画作成の基本_2_2!J7</f>
        <v>600</v>
      </c>
      <c r="L8" s="21">
        <f>[1]年次予算計画作成の基本_2_2!K7</f>
        <v>900</v>
      </c>
      <c r="M8" s="21">
        <f>[1]年次予算計画作成の基本_2_2!L7</f>
        <v>900</v>
      </c>
      <c r="N8" s="21">
        <f>[1]年次予算計画作成の基本_2_2!M7</f>
        <v>900</v>
      </c>
      <c r="O8" s="21">
        <f>[1]年次予算計画作成の基本_2_2!N7</f>
        <v>1500</v>
      </c>
      <c r="P8" s="21">
        <f>[1]年次予算計画作成の基本_2_2!O7</f>
        <v>1500</v>
      </c>
      <c r="Q8" s="21">
        <f t="shared" si="0"/>
        <v>7500</v>
      </c>
      <c r="R8" s="22">
        <f>Q8/Q$10</f>
        <v>0.36934441366574333</v>
      </c>
      <c r="S8" s="18"/>
    </row>
    <row r="9" spans="3:19" x14ac:dyDescent="0.45">
      <c r="C9" s="19"/>
      <c r="D9" s="15" t="s">
        <v>3</v>
      </c>
      <c r="E9" s="16">
        <f>SUM(E5:E8)</f>
        <v>11066.7</v>
      </c>
      <c r="F9" s="16">
        <f t="shared" ref="F9:Q9" si="1">SUM(F5:F8)</f>
        <v>9683.3625000000029</v>
      </c>
      <c r="G9" s="16">
        <f t="shared" si="1"/>
        <v>13833.375</v>
      </c>
      <c r="H9" s="16">
        <f t="shared" si="1"/>
        <v>11066.7</v>
      </c>
      <c r="I9" s="16">
        <f t="shared" si="1"/>
        <v>11666.7</v>
      </c>
      <c r="J9" s="16">
        <f t="shared" si="1"/>
        <v>13050.0375</v>
      </c>
      <c r="K9" s="16">
        <f t="shared" si="1"/>
        <v>13050.0375</v>
      </c>
      <c r="L9" s="16">
        <f t="shared" si="1"/>
        <v>10583.362500000003</v>
      </c>
      <c r="M9" s="16">
        <f t="shared" si="1"/>
        <v>11966.7</v>
      </c>
      <c r="N9" s="16">
        <f t="shared" si="1"/>
        <v>11966.7</v>
      </c>
      <c r="O9" s="16">
        <f t="shared" si="1"/>
        <v>13950.0375</v>
      </c>
      <c r="P9" s="16">
        <f t="shared" si="1"/>
        <v>13950.0375</v>
      </c>
      <c r="Q9" s="16">
        <f t="shared" si="1"/>
        <v>145833.75</v>
      </c>
      <c r="R9" s="17">
        <f>Q9/Q$10</f>
        <v>7.1817174515235456</v>
      </c>
      <c r="S9" s="18"/>
    </row>
    <row r="10" spans="3:19" x14ac:dyDescent="0.45">
      <c r="C10" s="23" t="s">
        <v>12</v>
      </c>
      <c r="D10" s="15" t="s">
        <v>8</v>
      </c>
      <c r="E10" s="16">
        <v>1624.5</v>
      </c>
      <c r="F10" s="16">
        <v>1421.4375000000002</v>
      </c>
      <c r="G10" s="16">
        <v>2030.625</v>
      </c>
      <c r="H10" s="16">
        <v>1624.5</v>
      </c>
      <c r="I10" s="16">
        <v>1624.5</v>
      </c>
      <c r="J10" s="16">
        <v>1827.5625</v>
      </c>
      <c r="K10" s="16">
        <v>1827.5625</v>
      </c>
      <c r="L10" s="16">
        <v>1421.4375000000002</v>
      </c>
      <c r="M10" s="16">
        <v>1624.5</v>
      </c>
      <c r="N10" s="16">
        <v>1624.5</v>
      </c>
      <c r="O10" s="16">
        <v>1827.5625</v>
      </c>
      <c r="P10" s="16">
        <v>1827.5625</v>
      </c>
      <c r="Q10" s="16">
        <f t="shared" si="0"/>
        <v>20306.25</v>
      </c>
      <c r="R10" s="17">
        <f t="shared" ref="R10:R34" si="2">Q10/Q$10</f>
        <v>1</v>
      </c>
      <c r="S10" s="18"/>
    </row>
    <row r="11" spans="3:19" ht="18" customHeight="1" x14ac:dyDescent="0.45">
      <c r="C11" s="23"/>
      <c r="D11" s="15" t="s">
        <v>9</v>
      </c>
      <c r="E11" s="16">
        <v>1028.8499999999999</v>
      </c>
      <c r="F11" s="16">
        <v>900.24375000000009</v>
      </c>
      <c r="G11" s="16">
        <v>1286.0625</v>
      </c>
      <c r="H11" s="16">
        <v>1028.8499999999999</v>
      </c>
      <c r="I11" s="16">
        <v>1028.8499999999999</v>
      </c>
      <c r="J11" s="16">
        <v>1157.45625</v>
      </c>
      <c r="K11" s="16">
        <v>1157.45625</v>
      </c>
      <c r="L11" s="16">
        <v>900.24375000000009</v>
      </c>
      <c r="M11" s="16">
        <v>1028.8499999999999</v>
      </c>
      <c r="N11" s="16">
        <v>1028.8499999999999</v>
      </c>
      <c r="O11" s="16">
        <v>1157.45625</v>
      </c>
      <c r="P11" s="16">
        <v>1157.45625</v>
      </c>
      <c r="Q11" s="16">
        <f t="shared" si="0"/>
        <v>12860.625</v>
      </c>
      <c r="R11" s="17">
        <f t="shared" si="2"/>
        <v>0.6333333333333333</v>
      </c>
      <c r="S11" s="18"/>
    </row>
    <row r="12" spans="3:19" x14ac:dyDescent="0.45">
      <c r="C12" s="23"/>
      <c r="D12" s="15" t="s">
        <v>10</v>
      </c>
      <c r="E12" s="16">
        <v>2304</v>
      </c>
      <c r="F12" s="16">
        <v>2016.0000000000002</v>
      </c>
      <c r="G12" s="16">
        <v>2880</v>
      </c>
      <c r="H12" s="16">
        <v>2304</v>
      </c>
      <c r="I12" s="16">
        <v>2304</v>
      </c>
      <c r="J12" s="16">
        <v>2592</v>
      </c>
      <c r="K12" s="16">
        <v>2592</v>
      </c>
      <c r="L12" s="16">
        <v>2016.0000000000002</v>
      </c>
      <c r="M12" s="16">
        <v>2304</v>
      </c>
      <c r="N12" s="16">
        <v>2304</v>
      </c>
      <c r="O12" s="16">
        <v>2592</v>
      </c>
      <c r="P12" s="16">
        <v>2592</v>
      </c>
      <c r="Q12" s="16">
        <f t="shared" si="0"/>
        <v>28800</v>
      </c>
      <c r="R12" s="17">
        <f t="shared" si="2"/>
        <v>1.4182825484764543</v>
      </c>
      <c r="S12" s="18"/>
    </row>
    <row r="13" spans="3:19" x14ac:dyDescent="0.45">
      <c r="C13" s="23"/>
      <c r="D13" s="20" t="s">
        <v>11</v>
      </c>
      <c r="E13" s="21">
        <f>[1]年次予算計画作成の基本_2_2!D10</f>
        <v>0</v>
      </c>
      <c r="F13" s="21">
        <f>[1]年次予算計画作成の基本_2_2!E10</f>
        <v>0</v>
      </c>
      <c r="G13" s="21">
        <f>[1]年次予算計画作成の基本_2_2!F10</f>
        <v>0</v>
      </c>
      <c r="H13" s="21">
        <f>[1]年次予算計画作成の基本_2_2!G10</f>
        <v>0</v>
      </c>
      <c r="I13" s="21">
        <f>[1]年次予算計画作成の基本_2_2!H10</f>
        <v>230</v>
      </c>
      <c r="J13" s="21">
        <f>[1]年次予算計画作成の基本_2_2!I10</f>
        <v>230</v>
      </c>
      <c r="K13" s="21">
        <f>[1]年次予算計画作成の基本_2_2!J10</f>
        <v>230</v>
      </c>
      <c r="L13" s="21">
        <f>[1]年次予算計画作成の基本_2_2!K10</f>
        <v>340</v>
      </c>
      <c r="M13" s="21">
        <f>[1]年次予算計画作成の基本_2_2!L10</f>
        <v>340</v>
      </c>
      <c r="N13" s="21">
        <f>[1]年次予算計画作成の基本_2_2!M10</f>
        <v>340</v>
      </c>
      <c r="O13" s="21">
        <f>[1]年次予算計画作成の基本_2_2!N10</f>
        <v>550</v>
      </c>
      <c r="P13" s="21">
        <f>[1]年次予算計画作成の基本_2_2!O10</f>
        <v>550</v>
      </c>
      <c r="Q13" s="21">
        <f t="shared" si="0"/>
        <v>2810</v>
      </c>
      <c r="R13" s="22">
        <f>Q13/Q$10</f>
        <v>0.13838104032009849</v>
      </c>
      <c r="S13" s="18"/>
    </row>
    <row r="14" spans="3:19" x14ac:dyDescent="0.45">
      <c r="C14" s="24"/>
      <c r="D14" s="15" t="s">
        <v>13</v>
      </c>
      <c r="E14" s="16">
        <f>SUM(E10:E13)</f>
        <v>4957.3500000000004</v>
      </c>
      <c r="F14" s="16">
        <f t="shared" ref="F14:Q14" si="3">SUM(F10:F13)</f>
        <v>4337.6812500000005</v>
      </c>
      <c r="G14" s="16">
        <f t="shared" si="3"/>
        <v>6196.6875</v>
      </c>
      <c r="H14" s="16">
        <f t="shared" si="3"/>
        <v>4957.3500000000004</v>
      </c>
      <c r="I14" s="16">
        <f t="shared" si="3"/>
        <v>5187.3500000000004</v>
      </c>
      <c r="J14" s="16">
        <f t="shared" si="3"/>
        <v>5807.0187500000002</v>
      </c>
      <c r="K14" s="16">
        <f t="shared" si="3"/>
        <v>5807.0187500000002</v>
      </c>
      <c r="L14" s="16">
        <f t="shared" si="3"/>
        <v>4677.6812500000005</v>
      </c>
      <c r="M14" s="16">
        <f t="shared" si="3"/>
        <v>5297.35</v>
      </c>
      <c r="N14" s="16">
        <f t="shared" si="3"/>
        <v>5297.35</v>
      </c>
      <c r="O14" s="16">
        <f t="shared" si="3"/>
        <v>6127.0187500000002</v>
      </c>
      <c r="P14" s="16">
        <f t="shared" si="3"/>
        <v>6127.0187500000002</v>
      </c>
      <c r="Q14" s="16">
        <f t="shared" si="3"/>
        <v>64776.875</v>
      </c>
      <c r="R14" s="17">
        <f t="shared" si="2"/>
        <v>3.1899969221298861</v>
      </c>
      <c r="S14" s="18"/>
    </row>
    <row r="15" spans="3:19" x14ac:dyDescent="0.45">
      <c r="C15" s="25" t="s">
        <v>14</v>
      </c>
      <c r="D15" s="15"/>
      <c r="E15" s="16">
        <f>E9-E14</f>
        <v>6109.35</v>
      </c>
      <c r="F15" s="16">
        <f t="shared" ref="F15:P15" si="4">F9-F14</f>
        <v>5345.6812500000024</v>
      </c>
      <c r="G15" s="16">
        <f t="shared" si="4"/>
        <v>7636.6875</v>
      </c>
      <c r="H15" s="16">
        <f t="shared" si="4"/>
        <v>6109.35</v>
      </c>
      <c r="I15" s="16">
        <f t="shared" si="4"/>
        <v>6479.35</v>
      </c>
      <c r="J15" s="16">
        <f t="shared" si="4"/>
        <v>7243.0187500000002</v>
      </c>
      <c r="K15" s="16">
        <f t="shared" si="4"/>
        <v>7243.0187500000002</v>
      </c>
      <c r="L15" s="16">
        <f t="shared" si="4"/>
        <v>5905.6812500000024</v>
      </c>
      <c r="M15" s="16">
        <f t="shared" si="4"/>
        <v>6669.35</v>
      </c>
      <c r="N15" s="16">
        <f t="shared" si="4"/>
        <v>6669.35</v>
      </c>
      <c r="O15" s="16">
        <f t="shared" si="4"/>
        <v>7823.0187500000002</v>
      </c>
      <c r="P15" s="16">
        <f t="shared" si="4"/>
        <v>7823.0187500000002</v>
      </c>
      <c r="Q15" s="16">
        <f t="shared" si="0"/>
        <v>81056.875000000015</v>
      </c>
      <c r="R15" s="17">
        <f t="shared" si="2"/>
        <v>3.9917205293936604</v>
      </c>
      <c r="S15" s="18"/>
    </row>
    <row r="16" spans="3:19" x14ac:dyDescent="0.45">
      <c r="C16" s="26" t="s">
        <v>15</v>
      </c>
      <c r="D16" s="15" t="s">
        <v>16</v>
      </c>
      <c r="E16" s="16">
        <v>3000</v>
      </c>
      <c r="F16" s="16">
        <v>3000</v>
      </c>
      <c r="G16" s="16">
        <v>3300</v>
      </c>
      <c r="H16" s="16">
        <v>3300</v>
      </c>
      <c r="I16" s="16">
        <v>3300</v>
      </c>
      <c r="J16" s="16">
        <v>3300</v>
      </c>
      <c r="K16" s="16">
        <v>3900</v>
      </c>
      <c r="L16" s="16">
        <v>3900</v>
      </c>
      <c r="M16" s="16">
        <v>3900</v>
      </c>
      <c r="N16" s="16">
        <v>3900</v>
      </c>
      <c r="O16" s="16">
        <v>3900</v>
      </c>
      <c r="P16" s="16">
        <v>3900</v>
      </c>
      <c r="Q16" s="16">
        <f t="shared" si="0"/>
        <v>42600</v>
      </c>
      <c r="R16" s="17">
        <f t="shared" si="2"/>
        <v>2.0978762696214219</v>
      </c>
      <c r="S16" s="18"/>
    </row>
    <row r="17" spans="3:19" x14ac:dyDescent="0.45">
      <c r="C17" s="27"/>
      <c r="D17" s="15" t="s">
        <v>17</v>
      </c>
      <c r="E17" s="16">
        <v>390</v>
      </c>
      <c r="F17" s="16">
        <v>390</v>
      </c>
      <c r="G17" s="16">
        <v>435</v>
      </c>
      <c r="H17" s="16">
        <v>435</v>
      </c>
      <c r="I17" s="16">
        <v>435</v>
      </c>
      <c r="J17" s="16">
        <v>435</v>
      </c>
      <c r="K17" s="16">
        <v>513</v>
      </c>
      <c r="L17" s="16">
        <v>513</v>
      </c>
      <c r="M17" s="16">
        <v>513</v>
      </c>
      <c r="N17" s="16">
        <v>513</v>
      </c>
      <c r="O17" s="16">
        <v>513</v>
      </c>
      <c r="P17" s="16">
        <v>513</v>
      </c>
      <c r="Q17" s="16">
        <f t="shared" si="0"/>
        <v>5598</v>
      </c>
      <c r="R17" s="17">
        <f t="shared" si="2"/>
        <v>0.27567867036011079</v>
      </c>
      <c r="S17" s="18"/>
    </row>
    <row r="18" spans="3:19" x14ac:dyDescent="0.45">
      <c r="C18" s="28"/>
      <c r="D18" s="15" t="s">
        <v>18</v>
      </c>
      <c r="E18" s="16">
        <v>416.66666666666669</v>
      </c>
      <c r="F18" s="16">
        <v>416.66666666666669</v>
      </c>
      <c r="G18" s="16">
        <v>416.66666666666669</v>
      </c>
      <c r="H18" s="16">
        <v>416.66666666666669</v>
      </c>
      <c r="I18" s="16">
        <v>416.66666666666669</v>
      </c>
      <c r="J18" s="16">
        <v>416.66666666666669</v>
      </c>
      <c r="K18" s="16">
        <v>416.66666666666669</v>
      </c>
      <c r="L18" s="16">
        <v>416.66666666666669</v>
      </c>
      <c r="M18" s="16">
        <v>416.66666666666669</v>
      </c>
      <c r="N18" s="16">
        <v>416.66666666666669</v>
      </c>
      <c r="O18" s="16">
        <v>416.66666666666669</v>
      </c>
      <c r="P18" s="16">
        <v>416.66666666666669</v>
      </c>
      <c r="Q18" s="16">
        <f t="shared" si="0"/>
        <v>5000</v>
      </c>
      <c r="R18" s="17">
        <f t="shared" si="2"/>
        <v>0.24622960911049555</v>
      </c>
      <c r="S18" s="18"/>
    </row>
    <row r="19" spans="3:19" x14ac:dyDescent="0.45">
      <c r="C19" s="28"/>
      <c r="D19" s="20" t="s">
        <v>19</v>
      </c>
      <c r="E19" s="21">
        <v>1000</v>
      </c>
      <c r="F19" s="21">
        <v>1000</v>
      </c>
      <c r="G19" s="21">
        <v>1000</v>
      </c>
      <c r="H19" s="21">
        <v>1100</v>
      </c>
      <c r="I19" s="21">
        <v>1200</v>
      </c>
      <c r="J19" s="21">
        <v>1200</v>
      </c>
      <c r="K19" s="21">
        <v>1200</v>
      </c>
      <c r="L19" s="21">
        <v>1200</v>
      </c>
      <c r="M19" s="21">
        <v>1200</v>
      </c>
      <c r="N19" s="21">
        <v>1200</v>
      </c>
      <c r="O19" s="21">
        <v>1300</v>
      </c>
      <c r="P19" s="21">
        <v>1300</v>
      </c>
      <c r="Q19" s="21">
        <f t="shared" si="0"/>
        <v>13900</v>
      </c>
      <c r="R19" s="22">
        <f t="shared" si="2"/>
        <v>0.68451831332717761</v>
      </c>
      <c r="S19" s="18"/>
    </row>
    <row r="20" spans="3:19" x14ac:dyDescent="0.45">
      <c r="C20" s="28"/>
      <c r="D20" s="15" t="s">
        <v>20</v>
      </c>
      <c r="E20" s="16">
        <v>50</v>
      </c>
      <c r="F20" s="16">
        <v>50</v>
      </c>
      <c r="G20" s="16">
        <v>50</v>
      </c>
      <c r="H20" s="16">
        <v>50</v>
      </c>
      <c r="I20" s="16">
        <v>50</v>
      </c>
      <c r="J20" s="16">
        <v>50</v>
      </c>
      <c r="K20" s="16">
        <v>50</v>
      </c>
      <c r="L20" s="16">
        <v>50</v>
      </c>
      <c r="M20" s="16">
        <v>50</v>
      </c>
      <c r="N20" s="16">
        <v>50</v>
      </c>
      <c r="O20" s="16">
        <v>50</v>
      </c>
      <c r="P20" s="16">
        <v>50</v>
      </c>
      <c r="Q20" s="16">
        <f t="shared" si="0"/>
        <v>600</v>
      </c>
      <c r="R20" s="17">
        <f t="shared" si="2"/>
        <v>2.9547553093259463E-2</v>
      </c>
      <c r="S20" s="18"/>
    </row>
    <row r="21" spans="3:19" x14ac:dyDescent="0.45">
      <c r="C21" s="28"/>
      <c r="D21" s="20" t="s">
        <v>21</v>
      </c>
      <c r="E21" s="21">
        <v>33.333333333333336</v>
      </c>
      <c r="F21" s="21">
        <v>50</v>
      </c>
      <c r="G21" s="21">
        <v>50</v>
      </c>
      <c r="H21" s="21">
        <v>50</v>
      </c>
      <c r="I21" s="21">
        <v>50</v>
      </c>
      <c r="J21" s="21">
        <v>50</v>
      </c>
      <c r="K21" s="21">
        <v>50</v>
      </c>
      <c r="L21" s="21">
        <v>50</v>
      </c>
      <c r="M21" s="21">
        <v>50</v>
      </c>
      <c r="N21" s="21">
        <v>50</v>
      </c>
      <c r="O21" s="21">
        <v>50</v>
      </c>
      <c r="P21" s="21">
        <v>50</v>
      </c>
      <c r="Q21" s="21">
        <f t="shared" si="0"/>
        <v>583.33333333333337</v>
      </c>
      <c r="R21" s="22">
        <f t="shared" si="2"/>
        <v>2.8726787729557814E-2</v>
      </c>
      <c r="S21" s="18"/>
    </row>
    <row r="22" spans="3:19" x14ac:dyDescent="0.45">
      <c r="C22" s="28"/>
      <c r="D22" s="15" t="s">
        <v>22</v>
      </c>
      <c r="E22" s="16">
        <v>153.84615384615384</v>
      </c>
      <c r="F22" s="16">
        <v>153.84615384615384</v>
      </c>
      <c r="G22" s="16">
        <v>153.84615384615384</v>
      </c>
      <c r="H22" s="16">
        <v>153.84615384615384</v>
      </c>
      <c r="I22" s="16">
        <v>153.84615384615384</v>
      </c>
      <c r="J22" s="16">
        <v>153.84615384615384</v>
      </c>
      <c r="K22" s="16">
        <v>179.5</v>
      </c>
      <c r="L22" s="16">
        <v>179.5</v>
      </c>
      <c r="M22" s="16">
        <v>179.5</v>
      </c>
      <c r="N22" s="16">
        <v>179.5</v>
      </c>
      <c r="O22" s="16">
        <v>179.5</v>
      </c>
      <c r="P22" s="16">
        <v>179.5</v>
      </c>
      <c r="Q22" s="16">
        <f t="shared" si="0"/>
        <v>2000.0769230769229</v>
      </c>
      <c r="R22" s="17">
        <f t="shared" si="2"/>
        <v>9.8495631792030677E-2</v>
      </c>
      <c r="S22" s="18"/>
    </row>
    <row r="23" spans="3:19" x14ac:dyDescent="0.45">
      <c r="C23" s="28"/>
      <c r="D23" s="15" t="s">
        <v>23</v>
      </c>
      <c r="E23" s="16">
        <v>25</v>
      </c>
      <c r="F23" s="16">
        <v>25</v>
      </c>
      <c r="G23" s="16">
        <v>25</v>
      </c>
      <c r="H23" s="16">
        <v>25</v>
      </c>
      <c r="I23" s="16">
        <v>25</v>
      </c>
      <c r="J23" s="16">
        <v>25</v>
      </c>
      <c r="K23" s="16">
        <v>25</v>
      </c>
      <c r="L23" s="16">
        <v>25</v>
      </c>
      <c r="M23" s="16">
        <v>25</v>
      </c>
      <c r="N23" s="16">
        <v>25</v>
      </c>
      <c r="O23" s="16">
        <v>25</v>
      </c>
      <c r="P23" s="16">
        <v>25</v>
      </c>
      <c r="Q23" s="16">
        <f t="shared" si="0"/>
        <v>300</v>
      </c>
      <c r="R23" s="17">
        <f t="shared" si="2"/>
        <v>1.4773776546629732E-2</v>
      </c>
      <c r="S23" s="18"/>
    </row>
    <row r="24" spans="3:19" x14ac:dyDescent="0.45">
      <c r="C24" s="28"/>
      <c r="D24" s="15" t="s">
        <v>24</v>
      </c>
      <c r="E24" s="16">
        <v>8.3333333333333339</v>
      </c>
      <c r="F24" s="16">
        <v>8.3333333333333339</v>
      </c>
      <c r="G24" s="16">
        <v>8.3333333333333339</v>
      </c>
      <c r="H24" s="16">
        <v>8.3333333333333339</v>
      </c>
      <c r="I24" s="16">
        <v>8.3333333333333339</v>
      </c>
      <c r="J24" s="16">
        <v>8.3333333333333339</v>
      </c>
      <c r="K24" s="16">
        <v>8.3333333333333339</v>
      </c>
      <c r="L24" s="16">
        <v>8.3333333333333339</v>
      </c>
      <c r="M24" s="16">
        <v>8.3333333333333339</v>
      </c>
      <c r="N24" s="16">
        <v>8.3333333333333339</v>
      </c>
      <c r="O24" s="16">
        <v>8.3333333333333339</v>
      </c>
      <c r="P24" s="16">
        <v>8.3333333333333339</v>
      </c>
      <c r="Q24" s="16">
        <f t="shared" si="0"/>
        <v>99.999999999999986</v>
      </c>
      <c r="R24" s="17">
        <f t="shared" si="2"/>
        <v>4.9245921822099097E-3</v>
      </c>
      <c r="S24" s="18"/>
    </row>
    <row r="25" spans="3:19" x14ac:dyDescent="0.45">
      <c r="C25" s="29"/>
      <c r="D25" s="15" t="s">
        <v>25</v>
      </c>
      <c r="E25" s="16">
        <f>SUM(E16:E24)</f>
        <v>5077.1794871794864</v>
      </c>
      <c r="F25" s="16">
        <f t="shared" ref="F25:P25" si="5">SUM(F16:F24)</f>
        <v>5093.8461538461534</v>
      </c>
      <c r="G25" s="16">
        <f t="shared" si="5"/>
        <v>5438.8461538461543</v>
      </c>
      <c r="H25" s="16">
        <f t="shared" si="5"/>
        <v>5538.8461538461543</v>
      </c>
      <c r="I25" s="16">
        <f t="shared" si="5"/>
        <v>5638.8461538461543</v>
      </c>
      <c r="J25" s="16">
        <f t="shared" si="5"/>
        <v>5638.8461538461543</v>
      </c>
      <c r="K25" s="16">
        <f t="shared" si="5"/>
        <v>6342.5</v>
      </c>
      <c r="L25" s="16">
        <f t="shared" si="5"/>
        <v>6342.5</v>
      </c>
      <c r="M25" s="16">
        <f t="shared" si="5"/>
        <v>6342.5</v>
      </c>
      <c r="N25" s="16">
        <f t="shared" si="5"/>
        <v>6342.5</v>
      </c>
      <c r="O25" s="16">
        <f t="shared" si="5"/>
        <v>6442.5</v>
      </c>
      <c r="P25" s="16">
        <f t="shared" si="5"/>
        <v>6442.5</v>
      </c>
      <c r="Q25" s="16">
        <f t="shared" si="0"/>
        <v>70681.41025641025</v>
      </c>
      <c r="R25" s="17">
        <f t="shared" si="2"/>
        <v>3.4807712037628931</v>
      </c>
      <c r="S25" s="18"/>
    </row>
    <row r="26" spans="3:19" x14ac:dyDescent="0.45">
      <c r="C26" s="14" t="s">
        <v>26</v>
      </c>
      <c r="D26" s="30"/>
      <c r="E26" s="16">
        <f>E15-E25</f>
        <v>1032.170512820514</v>
      </c>
      <c r="F26" s="16">
        <f t="shared" ref="F26:P26" si="6">F15-F25</f>
        <v>251.83509615384901</v>
      </c>
      <c r="G26" s="16">
        <f t="shared" si="6"/>
        <v>2197.8413461538457</v>
      </c>
      <c r="H26" s="16">
        <f t="shared" si="6"/>
        <v>570.5038461538461</v>
      </c>
      <c r="I26" s="16">
        <f t="shared" si="6"/>
        <v>840.5038461538461</v>
      </c>
      <c r="J26" s="16">
        <f t="shared" si="6"/>
        <v>1604.1725961538459</v>
      </c>
      <c r="K26" s="16">
        <f t="shared" si="6"/>
        <v>900.51875000000018</v>
      </c>
      <c r="L26" s="16">
        <f t="shared" si="6"/>
        <v>-436.81874999999764</v>
      </c>
      <c r="M26" s="16">
        <f t="shared" si="6"/>
        <v>326.85000000000036</v>
      </c>
      <c r="N26" s="16">
        <f t="shared" si="6"/>
        <v>326.85000000000036</v>
      </c>
      <c r="O26" s="16">
        <f t="shared" si="6"/>
        <v>1380.5187500000002</v>
      </c>
      <c r="P26" s="16">
        <f t="shared" si="6"/>
        <v>1380.5187500000002</v>
      </c>
      <c r="Q26" s="16">
        <f t="shared" si="0"/>
        <v>10375.46474358975</v>
      </c>
      <c r="R26" s="17">
        <f t="shared" si="2"/>
        <v>0.51094932563076634</v>
      </c>
      <c r="S26" s="18"/>
    </row>
    <row r="27" spans="3:19" x14ac:dyDescent="0.45">
      <c r="C27" s="14" t="s">
        <v>27</v>
      </c>
      <c r="D27" s="30"/>
      <c r="E27" s="16"/>
      <c r="F27" s="16">
        <v>50</v>
      </c>
      <c r="G27" s="16"/>
      <c r="H27" s="16"/>
      <c r="I27" s="16"/>
      <c r="J27" s="16"/>
      <c r="K27" s="16">
        <v>50</v>
      </c>
      <c r="L27" s="16"/>
      <c r="M27" s="16"/>
      <c r="N27" s="16"/>
      <c r="O27" s="16"/>
      <c r="P27" s="16"/>
      <c r="Q27" s="16">
        <f t="shared" si="0"/>
        <v>100</v>
      </c>
      <c r="R27" s="17">
        <f t="shared" si="2"/>
        <v>4.9245921822099106E-3</v>
      </c>
      <c r="S27" s="18"/>
    </row>
    <row r="28" spans="3:19" x14ac:dyDescent="0.45">
      <c r="C28" s="14" t="s">
        <v>28</v>
      </c>
      <c r="D28" s="30"/>
      <c r="E28" s="16">
        <v>16.666666666666668</v>
      </c>
      <c r="F28" s="16">
        <v>16.666666666666668</v>
      </c>
      <c r="G28" s="16">
        <v>16.666666666666668</v>
      </c>
      <c r="H28" s="16">
        <v>16.666666666666668</v>
      </c>
      <c r="I28" s="16">
        <v>16.666666666666668</v>
      </c>
      <c r="J28" s="16">
        <v>16.666666666666668</v>
      </c>
      <c r="K28" s="16">
        <v>16.666666666666668</v>
      </c>
      <c r="L28" s="16">
        <v>16.666666666666668</v>
      </c>
      <c r="M28" s="16">
        <v>16.666666666666668</v>
      </c>
      <c r="N28" s="16">
        <v>16.666666666666668</v>
      </c>
      <c r="O28" s="16">
        <v>16.666666666666668</v>
      </c>
      <c r="P28" s="16">
        <v>16.666666666666668</v>
      </c>
      <c r="Q28" s="16">
        <f t="shared" si="0"/>
        <v>199.99999999999997</v>
      </c>
      <c r="R28" s="17">
        <f t="shared" si="2"/>
        <v>9.8491843644198194E-3</v>
      </c>
      <c r="S28" s="18"/>
    </row>
    <row r="29" spans="3:19" x14ac:dyDescent="0.45">
      <c r="C29" s="25" t="s">
        <v>29</v>
      </c>
      <c r="D29" s="31"/>
      <c r="E29" s="16">
        <f>E26+E27-E28</f>
        <v>1015.5038461538473</v>
      </c>
      <c r="F29" s="16">
        <f t="shared" ref="F29:P29" si="7">F26+F27-F28</f>
        <v>285.16842948718232</v>
      </c>
      <c r="G29" s="16">
        <f t="shared" si="7"/>
        <v>2181.1746794871792</v>
      </c>
      <c r="H29" s="16">
        <f t="shared" si="7"/>
        <v>553.83717948717947</v>
      </c>
      <c r="I29" s="16">
        <f t="shared" si="7"/>
        <v>823.83717948717947</v>
      </c>
      <c r="J29" s="16">
        <f t="shared" si="7"/>
        <v>1587.5059294871792</v>
      </c>
      <c r="K29" s="16">
        <f t="shared" si="7"/>
        <v>933.85208333333355</v>
      </c>
      <c r="L29" s="16">
        <f t="shared" si="7"/>
        <v>-453.48541666666432</v>
      </c>
      <c r="M29" s="16">
        <f t="shared" si="7"/>
        <v>310.18333333333368</v>
      </c>
      <c r="N29" s="16">
        <f t="shared" si="7"/>
        <v>310.18333333333368</v>
      </c>
      <c r="O29" s="16">
        <f t="shared" si="7"/>
        <v>1363.8520833333334</v>
      </c>
      <c r="P29" s="16">
        <f t="shared" si="7"/>
        <v>1363.8520833333334</v>
      </c>
      <c r="Q29" s="16">
        <f t="shared" si="0"/>
        <v>10275.46474358975</v>
      </c>
      <c r="R29" s="17">
        <f t="shared" si="2"/>
        <v>0.50602473344855647</v>
      </c>
      <c r="S29" s="18"/>
    </row>
    <row r="30" spans="3:19" x14ac:dyDescent="0.45">
      <c r="C30" s="14" t="s">
        <v>30</v>
      </c>
      <c r="D30" s="3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f t="shared" si="0"/>
        <v>0</v>
      </c>
      <c r="R30" s="17">
        <f t="shared" si="2"/>
        <v>0</v>
      </c>
      <c r="S30" s="18"/>
    </row>
    <row r="31" spans="3:19" x14ac:dyDescent="0.45">
      <c r="C31" s="14" t="s">
        <v>31</v>
      </c>
      <c r="D31" s="30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f t="shared" si="0"/>
        <v>0</v>
      </c>
      <c r="R31" s="17">
        <f t="shared" si="2"/>
        <v>0</v>
      </c>
      <c r="S31" s="18"/>
    </row>
    <row r="32" spans="3:19" x14ac:dyDescent="0.45">
      <c r="C32" s="25" t="s">
        <v>32</v>
      </c>
      <c r="D32" s="31"/>
      <c r="E32" s="16">
        <f>E29+E30-E31</f>
        <v>1015.5038461538473</v>
      </c>
      <c r="F32" s="16">
        <f t="shared" ref="F32:P32" si="8">F29+F30-F31</f>
        <v>285.16842948718232</v>
      </c>
      <c r="G32" s="16">
        <f t="shared" si="8"/>
        <v>2181.1746794871792</v>
      </c>
      <c r="H32" s="16">
        <f t="shared" si="8"/>
        <v>553.83717948717947</v>
      </c>
      <c r="I32" s="16">
        <f t="shared" si="8"/>
        <v>823.83717948717947</v>
      </c>
      <c r="J32" s="16">
        <f t="shared" si="8"/>
        <v>1587.5059294871792</v>
      </c>
      <c r="K32" s="16">
        <f t="shared" si="8"/>
        <v>933.85208333333355</v>
      </c>
      <c r="L32" s="16">
        <f t="shared" si="8"/>
        <v>-453.48541666666432</v>
      </c>
      <c r="M32" s="16">
        <f t="shared" si="8"/>
        <v>310.18333333333368</v>
      </c>
      <c r="N32" s="16">
        <f t="shared" si="8"/>
        <v>310.18333333333368</v>
      </c>
      <c r="O32" s="16">
        <f t="shared" si="8"/>
        <v>1363.8520833333334</v>
      </c>
      <c r="P32" s="16">
        <f t="shared" si="8"/>
        <v>1363.8520833333334</v>
      </c>
      <c r="Q32" s="16">
        <f t="shared" si="0"/>
        <v>10275.46474358975</v>
      </c>
      <c r="R32" s="17">
        <f t="shared" si="2"/>
        <v>0.50602473344855647</v>
      </c>
      <c r="S32" s="18"/>
    </row>
    <row r="33" spans="3:19" x14ac:dyDescent="0.45">
      <c r="C33" s="14" t="s">
        <v>33</v>
      </c>
      <c r="D33" s="30"/>
      <c r="E33" s="16"/>
      <c r="F33" s="16">
        <v>2023.7750000000001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f t="shared" si="0"/>
        <v>2023.7750000000001</v>
      </c>
      <c r="R33" s="17">
        <f t="shared" si="2"/>
        <v>9.9662665435518619E-2</v>
      </c>
      <c r="S33" s="18"/>
    </row>
    <row r="34" spans="3:19" x14ac:dyDescent="0.45">
      <c r="C34" s="25" t="s">
        <v>34</v>
      </c>
      <c r="D34" s="31"/>
      <c r="E34" s="16">
        <f>E32-E33</f>
        <v>1015.5038461538473</v>
      </c>
      <c r="F34" s="16">
        <f t="shared" ref="F34:P34" si="9">F32-F33</f>
        <v>-1738.6065705128178</v>
      </c>
      <c r="G34" s="16">
        <f t="shared" si="9"/>
        <v>2181.1746794871792</v>
      </c>
      <c r="H34" s="16">
        <f t="shared" si="9"/>
        <v>553.83717948717947</v>
      </c>
      <c r="I34" s="16">
        <f t="shared" si="9"/>
        <v>823.83717948717947</v>
      </c>
      <c r="J34" s="16">
        <f t="shared" si="9"/>
        <v>1587.5059294871792</v>
      </c>
      <c r="K34" s="16">
        <f t="shared" si="9"/>
        <v>933.85208333333355</v>
      </c>
      <c r="L34" s="16">
        <f t="shared" si="9"/>
        <v>-453.48541666666432</v>
      </c>
      <c r="M34" s="16">
        <f t="shared" si="9"/>
        <v>310.18333333333368</v>
      </c>
      <c r="N34" s="16">
        <f t="shared" si="9"/>
        <v>310.18333333333368</v>
      </c>
      <c r="O34" s="16">
        <f t="shared" si="9"/>
        <v>1363.8520833333334</v>
      </c>
      <c r="P34" s="16">
        <f t="shared" si="9"/>
        <v>1363.8520833333334</v>
      </c>
      <c r="Q34" s="16">
        <f t="shared" si="0"/>
        <v>8251.6897435897499</v>
      </c>
      <c r="R34" s="17">
        <f t="shared" si="2"/>
        <v>0.40636206801303787</v>
      </c>
      <c r="S34" s="18"/>
    </row>
    <row r="35" spans="3:19" x14ac:dyDescent="0.45">
      <c r="C35" s="25" t="s">
        <v>35</v>
      </c>
      <c r="D35" s="31"/>
      <c r="E35" s="32" t="s">
        <v>36</v>
      </c>
      <c r="F35" s="32" t="s">
        <v>36</v>
      </c>
      <c r="G35" s="32" t="s">
        <v>37</v>
      </c>
      <c r="H35" s="32" t="s">
        <v>37</v>
      </c>
      <c r="I35" s="32" t="s">
        <v>37</v>
      </c>
      <c r="J35" s="32" t="s">
        <v>37</v>
      </c>
      <c r="K35" s="32" t="s">
        <v>38</v>
      </c>
      <c r="L35" s="32" t="s">
        <v>38</v>
      </c>
      <c r="M35" s="32" t="s">
        <v>38</v>
      </c>
      <c r="N35" s="32" t="s">
        <v>38</v>
      </c>
      <c r="O35" s="32" t="s">
        <v>38</v>
      </c>
      <c r="P35" s="32" t="s">
        <v>38</v>
      </c>
      <c r="Q35" s="33" t="str">
        <f>P35</f>
        <v>11名</v>
      </c>
      <c r="R35" s="34"/>
    </row>
  </sheetData>
  <mergeCells count="13">
    <mergeCell ref="Q35:R35"/>
    <mergeCell ref="C26:D26"/>
    <mergeCell ref="C27:D27"/>
    <mergeCell ref="C28:D28"/>
    <mergeCell ref="C30:D30"/>
    <mergeCell ref="C31:D31"/>
    <mergeCell ref="C33:D33"/>
    <mergeCell ref="C3:D4"/>
    <mergeCell ref="E3:P3"/>
    <mergeCell ref="Q3:R3"/>
    <mergeCell ref="C5:C9"/>
    <mergeCell ref="C10:C14"/>
    <mergeCell ref="C16:C2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年次予算計画作成の基本_2_3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MLC 村井綾花</dc:creator>
  <cp:lastModifiedBy>MLC 村井綾花</cp:lastModifiedBy>
  <dcterms:created xsi:type="dcterms:W3CDTF">2022-10-20T01:01:14Z</dcterms:created>
  <dcterms:modified xsi:type="dcterms:W3CDTF">2022-10-20T01:01:23Z</dcterms:modified>
</cp:coreProperties>
</file>